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5 05 № 1481р Мегаполис, Хабарка, Деком, Ломоносовский\Лот № 5 Соломба 2 дома Мегеполис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лот1!$A$1:$I$39</definedName>
  </definedNames>
  <calcPr calcId="152511"/>
</workbook>
</file>

<file path=xl/calcChain.xml><?xml version="1.0" encoding="utf-8"?>
<calcChain xmlns="http://schemas.openxmlformats.org/spreadsheetml/2006/main">
  <c r="E32" i="3" l="1"/>
  <c r="H34" i="3" l="1"/>
  <c r="F34" i="3"/>
  <c r="D31" i="3" l="1"/>
  <c r="E31" i="3"/>
  <c r="D32" i="3" l="1"/>
  <c r="E11" i="3" l="1"/>
  <c r="E10" i="3" s="1"/>
  <c r="E9" i="3" s="1"/>
  <c r="E13" i="3"/>
  <c r="E14" i="3"/>
  <c r="E15" i="3"/>
  <c r="E16" i="3"/>
  <c r="E17" i="3"/>
  <c r="E18" i="3"/>
  <c r="E19" i="3"/>
  <c r="E21" i="3"/>
  <c r="E22" i="3"/>
  <c r="E23" i="3"/>
  <c r="E25" i="3"/>
  <c r="E26" i="3"/>
  <c r="E27" i="3"/>
  <c r="E28" i="3"/>
  <c r="E29" i="3"/>
  <c r="D29" i="3"/>
  <c r="D28" i="3"/>
  <c r="D27" i="3"/>
  <c r="D26" i="3"/>
  <c r="D25" i="3"/>
  <c r="D23" i="3"/>
  <c r="D22" i="3"/>
  <c r="D21" i="3"/>
  <c r="D19" i="3"/>
  <c r="D18" i="3"/>
  <c r="D17" i="3"/>
  <c r="D16" i="3"/>
  <c r="D15" i="3"/>
  <c r="D14" i="3"/>
  <c r="D13" i="3"/>
  <c r="C24" i="3"/>
  <c r="C20" i="3"/>
  <c r="C12" i="3"/>
  <c r="D11" i="3"/>
  <c r="D10" i="3" s="1"/>
  <c r="D9" i="3" s="1"/>
  <c r="C9" i="3"/>
  <c r="E20" i="3" l="1"/>
  <c r="E24" i="3"/>
  <c r="E12" i="3"/>
  <c r="D20" i="3"/>
  <c r="D12" i="3"/>
  <c r="D24" i="3"/>
  <c r="E33" i="3" l="1"/>
  <c r="D33" i="3"/>
  <c r="D35" i="3" s="1"/>
  <c r="E35" i="3" l="1"/>
  <c r="F33" i="3"/>
  <c r="G33" i="3" s="1"/>
  <c r="H33" i="3" s="1"/>
</calcChain>
</file>

<file path=xl/sharedStrings.xml><?xml version="1.0" encoding="utf-8"?>
<sst xmlns="http://schemas.openxmlformats.org/spreadsheetml/2006/main" count="63" uniqueCount="58">
  <si>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</si>
  <si>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</si>
  <si>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</si>
  <si>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</si>
  <si>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</si>
  <si>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</si>
  <si>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</si>
  <si>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</si>
  <si>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</si>
  <si>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</si>
  <si>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</si>
  <si>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</si>
  <si>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</si>
  <si>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</si>
  <si>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</si>
  <si>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</si>
  <si>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</si>
  <si>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</si>
  <si>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</si>
  <si>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</si>
  <si>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</si>
  <si>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</si>
  <si>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1 раз в год</t>
  </si>
  <si>
    <t>постоянно</t>
  </si>
  <si>
    <t xml:space="preserve">Стоимость на 1 кв. м. общей площади (руб./мес.)         (размер платы в месяц на 1 кв. м.)  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</si>
  <si>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</si>
  <si>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</si>
  <si>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</si>
  <si>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Перечень обязательных работ, услуг </t>
  </si>
  <si>
    <t>1 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</si>
  <si>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</si>
  <si>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</si>
  <si>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</si>
  <si>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</si>
  <si>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</si>
  <si>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2 раз(а) в год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</si>
  <si>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</si>
  <si>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</si>
  <si>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</si>
  <si>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</si>
  <si>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</si>
  <si>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</si>
  <si>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</si>
  <si>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</si>
  <si>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</si>
  <si>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</si>
  <si>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</si>
  <si>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</si>
  <si>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</si>
  <si>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</si>
  <si>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>VI. ВДГО</t>
  </si>
  <si>
    <t>Проведение технической инвентаризации,  В тарифе распределяется на площадь жилых помещений в МКД</t>
  </si>
  <si>
    <t xml:space="preserve"> деревянный не благоустроенный без канализации, с печным отоплением (без центр отопления)</t>
  </si>
  <si>
    <t>Лот №5  Соломбальский территориальный округ</t>
  </si>
  <si>
    <t>ул. Баумана</t>
  </si>
  <si>
    <t>12</t>
  </si>
  <si>
    <t>2</t>
  </si>
  <si>
    <t>ул. Трамвайная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</si>
</sst>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17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8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left" vertical="top"/>
    </xf>
    <xf numFmtId="4" fontId="8" fillId="3" borderId="2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" fontId="15" fillId="0" borderId="1" xfId="0" applyNumberFormat="1" applyFont="1" applyFill="1" applyBorder="1" applyAlignment="1">
      <alignment horizontal="center"/>
    </xf>
    <xf numFmtId="2" fontId="16" fillId="2" borderId="5" xfId="0" applyNumberFormat="1" applyFont="1" applyFill="1" applyBorder="1" applyAlignment="1">
      <alignment horizontal="center" vertical="center" wrapText="1"/>
    </xf>
    <xf numFmtId="49" fontId="13" fillId="2" borderId="5" xfId="2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topLeftCell="A22" zoomScale="86" zoomScaleNormal="100" zoomScaleSheetLayoutView="86" workbookViewId="0">
      <selection activeCell="H33" sqref="H33"/>
    </sheetView>
  </sheetViews>
  <sheetFormatPr defaultRowHeight="12.75" x14ac:dyDescent="0.2"/>
  <cols>
    <col min="1" max="1" width="55.5703125" style="4" customWidth="1"/>
    <col min="2" max="2" width="35.28515625" style="15" customWidth="1"/>
    <col min="3" max="3" width="28.7109375" style="42" customWidth="1"/>
    <col min="4" max="4" width="10.42578125" style="46" customWidth="1"/>
    <col min="5" max="5" width="9.5703125" style="46" customWidth="1"/>
    <col min="6" max="6" width="14" customWidth="1"/>
    <col min="7" max="7" width="12.28515625" customWidth="1"/>
  </cols>
  <sheetData>
    <row r="1" spans="1:5" s="1" customFormat="1" ht="16.5" customHeight="1" x14ac:dyDescent="0.2">
      <c r="A1" s="18" t="s">
        <v>15</v>
      </c>
      <c r="B1" s="18"/>
      <c r="C1" s="40"/>
      <c r="D1" s="43" t="s">
        <v>25</v>
      </c>
      <c r="E1" s="44"/>
    </row>
    <row r="2" spans="1:5" s="1" customFormat="1" ht="16.5" customHeight="1" x14ac:dyDescent="0.2">
      <c r="A2" s="18" t="s">
        <v>14</v>
      </c>
      <c r="B2" s="18"/>
      <c r="C2" s="40"/>
      <c r="D2" s="45" t="s">
        <v>26</v>
      </c>
      <c r="E2" s="45"/>
    </row>
    <row r="3" spans="1:5" s="1" customFormat="1" ht="16.5" customHeight="1" x14ac:dyDescent="0.2">
      <c r="A3" s="18" t="s">
        <v>13</v>
      </c>
      <c r="B3" s="18"/>
      <c r="C3" s="40"/>
      <c r="D3" s="45" t="s">
        <v>27</v>
      </c>
      <c r="E3" s="45"/>
    </row>
    <row r="4" spans="1:5" s="1" customFormat="1" ht="16.5" customHeight="1" x14ac:dyDescent="0.2">
      <c r="A4" s="18" t="s">
        <v>12</v>
      </c>
      <c r="B4" s="18"/>
      <c r="C4" s="41"/>
      <c r="D4" s="46"/>
      <c r="E4" s="46"/>
    </row>
    <row r="5" spans="1:5" s="1" customFormat="1" x14ac:dyDescent="0.2">
      <c r="A5" s="3" t="s">
        <v>53</v>
      </c>
      <c r="B5" s="15"/>
      <c r="C5" s="42"/>
      <c r="D5" s="46"/>
      <c r="E5" s="46"/>
    </row>
    <row r="6" spans="1:5" s="1" customFormat="1" ht="15.75" customHeight="1" x14ac:dyDescent="0.2"/>
    <row r="7" spans="1:5" s="5" customFormat="1" ht="71.25" customHeight="1" x14ac:dyDescent="0.2">
      <c r="A7" s="56" t="s">
        <v>28</v>
      </c>
      <c r="B7" s="57" t="s">
        <v>11</v>
      </c>
      <c r="C7" s="57" t="s">
        <v>52</v>
      </c>
      <c r="D7" s="49" t="s">
        <v>54</v>
      </c>
      <c r="E7" s="49" t="s">
        <v>57</v>
      </c>
    </row>
    <row r="8" spans="1:5" s="5" customFormat="1" ht="22.5" customHeight="1" x14ac:dyDescent="0.2">
      <c r="A8" s="56"/>
      <c r="B8" s="57"/>
      <c r="C8" s="57"/>
      <c r="D8" s="50" t="s">
        <v>55</v>
      </c>
      <c r="E8" s="50" t="s">
        <v>56</v>
      </c>
    </row>
    <row r="9" spans="1:5" s="1" customFormat="1" ht="12.75" customHeight="1" x14ac:dyDescent="0.2">
      <c r="A9" s="30" t="s">
        <v>10</v>
      </c>
      <c r="B9" s="31"/>
      <c r="C9" s="24">
        <f t="shared" ref="C9:E9" si="0">SUM(C10:C11)</f>
        <v>0</v>
      </c>
      <c r="D9" s="9">
        <f t="shared" si="0"/>
        <v>0</v>
      </c>
      <c r="E9" s="9">
        <f t="shared" si="0"/>
        <v>0</v>
      </c>
    </row>
    <row r="10" spans="1:5" s="1" customFormat="1" ht="12.75" customHeight="1" x14ac:dyDescent="0.2">
      <c r="A10" s="32" t="s">
        <v>16</v>
      </c>
      <c r="B10" s="23" t="s">
        <v>29</v>
      </c>
      <c r="C10" s="23">
        <v>0</v>
      </c>
      <c r="D10" s="9">
        <f t="shared" ref="D10:E10" si="1">SUM(D11:D11)</f>
        <v>0</v>
      </c>
      <c r="E10" s="9">
        <f t="shared" si="1"/>
        <v>0</v>
      </c>
    </row>
    <row r="11" spans="1:5" s="1" customFormat="1" ht="27.75" customHeight="1" x14ac:dyDescent="0.2">
      <c r="A11" s="33" t="s">
        <v>20</v>
      </c>
      <c r="B11" s="23" t="s">
        <v>29</v>
      </c>
      <c r="C11" s="23">
        <v>0</v>
      </c>
      <c r="D11" s="7">
        <f>$X$11*12*D34</f>
        <v>0</v>
      </c>
      <c r="E11" s="7">
        <f>$X$11*12*E34</f>
        <v>0</v>
      </c>
    </row>
    <row r="12" spans="1:5" s="1" customFormat="1" ht="23.85" customHeight="1" x14ac:dyDescent="0.2">
      <c r="A12" s="34" t="s">
        <v>9</v>
      </c>
      <c r="B12" s="31"/>
      <c r="C12" s="24">
        <f>SUM(C13:C19)</f>
        <v>9.4499999999999993</v>
      </c>
      <c r="D12" s="6">
        <f>SUM(D13:D19)</f>
        <v>58332.959999999999</v>
      </c>
      <c r="E12" s="6">
        <f t="shared" ref="E12" si="2">SUM(E13:E19)</f>
        <v>59569.02</v>
      </c>
    </row>
    <row r="13" spans="1:5" s="1" customFormat="1" ht="28.5" customHeight="1" x14ac:dyDescent="0.2">
      <c r="A13" s="51" t="s">
        <v>30</v>
      </c>
      <c r="B13" s="52" t="s">
        <v>17</v>
      </c>
      <c r="C13" s="52">
        <v>0.39</v>
      </c>
      <c r="D13" s="20">
        <f t="shared" ref="D13:E13" si="3">$C$13*12*D34</f>
        <v>2407.3919999999998</v>
      </c>
      <c r="E13" s="20">
        <f t="shared" si="3"/>
        <v>2458.4039999999995</v>
      </c>
    </row>
    <row r="14" spans="1:5" s="1" customFormat="1" ht="48" customHeight="1" x14ac:dyDescent="0.2">
      <c r="A14" s="32" t="s">
        <v>31</v>
      </c>
      <c r="B14" s="23" t="s">
        <v>8</v>
      </c>
      <c r="C14" s="23">
        <v>0.7</v>
      </c>
      <c r="D14" s="7">
        <f t="shared" ref="D14:E14" si="4">$C$14*12*D34</f>
        <v>4320.9599999999991</v>
      </c>
      <c r="E14" s="7">
        <f t="shared" si="4"/>
        <v>4412.5199999999986</v>
      </c>
    </row>
    <row r="15" spans="1:5" s="1" customFormat="1" ht="35.25" customHeight="1" x14ac:dyDescent="0.2">
      <c r="A15" s="32" t="s">
        <v>32</v>
      </c>
      <c r="B15" s="23" t="s">
        <v>18</v>
      </c>
      <c r="C15" s="23">
        <v>0.38</v>
      </c>
      <c r="D15" s="7">
        <f t="shared" ref="D15:E15" si="5">$C$15*12*D34</f>
        <v>2345.6640000000002</v>
      </c>
      <c r="E15" s="7">
        <f t="shared" si="5"/>
        <v>2395.3679999999999</v>
      </c>
    </row>
    <row r="16" spans="1:5" s="1" customFormat="1" ht="57.75" customHeight="1" x14ac:dyDescent="0.2">
      <c r="A16" s="35" t="s">
        <v>33</v>
      </c>
      <c r="B16" s="36" t="s">
        <v>7</v>
      </c>
      <c r="C16" s="23">
        <v>0.54</v>
      </c>
      <c r="D16" s="7">
        <f t="shared" ref="D16:E16" si="6">$C$16*12*D34</f>
        <v>3333.3119999999999</v>
      </c>
      <c r="E16" s="7">
        <f t="shared" si="6"/>
        <v>3403.944</v>
      </c>
    </row>
    <row r="17" spans="1:7" s="1" customFormat="1" ht="38.25" customHeight="1" x14ac:dyDescent="0.2">
      <c r="A17" s="33" t="s">
        <v>34</v>
      </c>
      <c r="B17" s="23" t="s">
        <v>35</v>
      </c>
      <c r="C17" s="23">
        <v>0.06</v>
      </c>
      <c r="D17" s="7">
        <f t="shared" ref="D17:E17" si="7">$C$17*12*D34</f>
        <v>370.36799999999999</v>
      </c>
      <c r="E17" s="7">
        <f t="shared" si="7"/>
        <v>378.21599999999995</v>
      </c>
    </row>
    <row r="18" spans="1:7" s="1" customFormat="1" ht="41.25" customHeight="1" x14ac:dyDescent="0.2">
      <c r="A18" s="32" t="s">
        <v>36</v>
      </c>
      <c r="B18" s="37" t="s">
        <v>37</v>
      </c>
      <c r="C18" s="23">
        <v>3.34</v>
      </c>
      <c r="D18" s="7">
        <f t="shared" ref="D18:E18" si="8">$C$18*12*D34</f>
        <v>20617.151999999998</v>
      </c>
      <c r="E18" s="7">
        <f t="shared" si="8"/>
        <v>21054.023999999998</v>
      </c>
    </row>
    <row r="19" spans="1:7" s="19" customFormat="1" ht="12.75" customHeight="1" x14ac:dyDescent="0.2">
      <c r="A19" s="32" t="s">
        <v>38</v>
      </c>
      <c r="B19" s="23" t="s">
        <v>2</v>
      </c>
      <c r="C19" s="23">
        <v>4.04</v>
      </c>
      <c r="D19" s="7">
        <f t="shared" ref="D19:E19" si="9">$C$19*12*D34</f>
        <v>24938.112000000001</v>
      </c>
      <c r="E19" s="7">
        <f t="shared" si="9"/>
        <v>25466.544000000002</v>
      </c>
    </row>
    <row r="20" spans="1:7" s="19" customFormat="1" ht="12.75" customHeight="1" x14ac:dyDescent="0.2">
      <c r="A20" s="34" t="s">
        <v>6</v>
      </c>
      <c r="B20" s="31"/>
      <c r="C20" s="25">
        <f>SUM(C21:C23)</f>
        <v>3.36</v>
      </c>
      <c r="D20" s="8">
        <f>SUM(D21:D23)</f>
        <v>20740.608</v>
      </c>
      <c r="E20" s="8">
        <f t="shared" ref="E20" si="10">SUM(E21:E23)</f>
        <v>21180.095999999998</v>
      </c>
    </row>
    <row r="21" spans="1:7" s="1" customFormat="1" ht="27" customHeight="1" x14ac:dyDescent="0.2">
      <c r="A21" s="33" t="s">
        <v>39</v>
      </c>
      <c r="B21" s="23" t="s">
        <v>2</v>
      </c>
      <c r="C21" s="23">
        <v>1.1100000000000001</v>
      </c>
      <c r="D21" s="7">
        <f t="shared" ref="D21:E21" si="11">$C$21*12*D34</f>
        <v>6851.808</v>
      </c>
      <c r="E21" s="7">
        <f t="shared" si="11"/>
        <v>6996.9959999999992</v>
      </c>
    </row>
    <row r="22" spans="1:7" s="1" customFormat="1" ht="36" customHeight="1" x14ac:dyDescent="0.2">
      <c r="A22" s="33" t="s">
        <v>40</v>
      </c>
      <c r="B22" s="36" t="s">
        <v>5</v>
      </c>
      <c r="C22" s="23">
        <v>0.14000000000000001</v>
      </c>
      <c r="D22" s="7">
        <f t="shared" ref="D22:E22" si="12">$C$22*12*D34</f>
        <v>864.19200000000001</v>
      </c>
      <c r="E22" s="7">
        <f t="shared" si="12"/>
        <v>882.50400000000002</v>
      </c>
    </row>
    <row r="23" spans="1:7" s="1" customFormat="1" ht="51" customHeight="1" x14ac:dyDescent="0.2">
      <c r="A23" s="33" t="s">
        <v>41</v>
      </c>
      <c r="B23" s="23" t="s">
        <v>4</v>
      </c>
      <c r="C23" s="23">
        <v>2.11</v>
      </c>
      <c r="D23" s="7">
        <f t="shared" ref="D23:E23" si="13">$C$23*12*D34</f>
        <v>13024.608</v>
      </c>
      <c r="E23" s="7">
        <f t="shared" si="13"/>
        <v>13300.596</v>
      </c>
    </row>
    <row r="24" spans="1:7" s="1" customFormat="1" ht="30" customHeight="1" x14ac:dyDescent="0.2">
      <c r="A24" s="30" t="s">
        <v>3</v>
      </c>
      <c r="B24" s="31"/>
      <c r="C24" s="25">
        <f>SUM(C25:C29)</f>
        <v>6.46</v>
      </c>
      <c r="D24" s="47">
        <f>SUM(D25:D29)</f>
        <v>39876.287999999993</v>
      </c>
      <c r="E24" s="47">
        <f t="shared" ref="E24" si="14">SUM(E25:E29)</f>
        <v>40721.255999999994</v>
      </c>
    </row>
    <row r="25" spans="1:7" s="1" customFormat="1" ht="24.75" customHeight="1" x14ac:dyDescent="0.2">
      <c r="A25" s="33" t="s">
        <v>42</v>
      </c>
      <c r="B25" s="36" t="s">
        <v>43</v>
      </c>
      <c r="C25" s="23">
        <v>1.81</v>
      </c>
      <c r="D25" s="20">
        <f t="shared" ref="D25:E25" si="15">$C$25*12*D34</f>
        <v>11172.767999999998</v>
      </c>
      <c r="E25" s="20">
        <f t="shared" si="15"/>
        <v>11409.515999999998</v>
      </c>
    </row>
    <row r="26" spans="1:7" s="21" customFormat="1" ht="54" customHeight="1" x14ac:dyDescent="0.2">
      <c r="A26" s="32" t="s">
        <v>44</v>
      </c>
      <c r="B26" s="36" t="s">
        <v>45</v>
      </c>
      <c r="C26" s="23">
        <v>1.48</v>
      </c>
      <c r="D26" s="20">
        <f t="shared" ref="D26:E26" si="16">$C$26*12*D34</f>
        <v>9135.7439999999988</v>
      </c>
      <c r="E26" s="20">
        <f t="shared" si="16"/>
        <v>9329.3279999999977</v>
      </c>
    </row>
    <row r="27" spans="1:7" s="1" customFormat="1" ht="31.5" customHeight="1" x14ac:dyDescent="0.2">
      <c r="A27" s="32" t="s">
        <v>46</v>
      </c>
      <c r="B27" s="37" t="s">
        <v>19</v>
      </c>
      <c r="C27" s="23">
        <v>1.8</v>
      </c>
      <c r="D27" s="20">
        <f t="shared" ref="D27:E27" si="17">$C$27*12*D34</f>
        <v>11111.04</v>
      </c>
      <c r="E27" s="20">
        <f t="shared" si="17"/>
        <v>11346.48</v>
      </c>
    </row>
    <row r="28" spans="1:7" s="1" customFormat="1" ht="40.5" customHeight="1" x14ac:dyDescent="0.2">
      <c r="A28" s="32" t="s">
        <v>47</v>
      </c>
      <c r="B28" s="23" t="s">
        <v>2</v>
      </c>
      <c r="C28" s="23">
        <v>0.99</v>
      </c>
      <c r="D28" s="20">
        <f t="shared" ref="D28:E28" si="18">$C$28*12*D34</f>
        <v>6111.0719999999992</v>
      </c>
      <c r="E28" s="20">
        <f t="shared" si="18"/>
        <v>6240.5639999999985</v>
      </c>
    </row>
    <row r="29" spans="1:7" s="1" customFormat="1" ht="33" customHeight="1" x14ac:dyDescent="0.2">
      <c r="A29" s="32" t="s">
        <v>48</v>
      </c>
      <c r="B29" s="23" t="s">
        <v>4</v>
      </c>
      <c r="C29" s="23">
        <v>0.38</v>
      </c>
      <c r="D29" s="20">
        <f t="shared" ref="D29:E29" si="19">$C$29*12*D34</f>
        <v>2345.6640000000002</v>
      </c>
      <c r="E29" s="20">
        <f t="shared" si="19"/>
        <v>2395.3679999999999</v>
      </c>
    </row>
    <row r="30" spans="1:7" s="1" customFormat="1" ht="51" customHeight="1" x14ac:dyDescent="0.2">
      <c r="A30" s="38" t="s">
        <v>49</v>
      </c>
      <c r="B30" s="23" t="s">
        <v>22</v>
      </c>
      <c r="C30" s="29" t="s">
        <v>51</v>
      </c>
      <c r="D30" s="22">
        <v>7500</v>
      </c>
      <c r="E30" s="22">
        <v>7500</v>
      </c>
    </row>
    <row r="31" spans="1:7" s="21" customFormat="1" ht="23.25" customHeight="1" x14ac:dyDescent="0.2">
      <c r="A31" s="38" t="s">
        <v>21</v>
      </c>
      <c r="B31" s="23" t="s">
        <v>23</v>
      </c>
      <c r="C31" s="25">
        <v>2.21</v>
      </c>
      <c r="D31" s="16">
        <f t="shared" ref="D31:E31" si="20">$C$31*12*D34</f>
        <v>13641.887999999999</v>
      </c>
      <c r="E31" s="16">
        <f t="shared" si="20"/>
        <v>13930.955999999998</v>
      </c>
    </row>
    <row r="32" spans="1:7" s="1" customFormat="1" ht="36" customHeight="1" x14ac:dyDescent="0.2">
      <c r="A32" s="38" t="s">
        <v>50</v>
      </c>
      <c r="B32" s="23" t="s">
        <v>23</v>
      </c>
      <c r="C32" s="25">
        <v>0.65</v>
      </c>
      <c r="D32" s="16">
        <f t="shared" ref="D32:E32" si="21">$C$32*12*D34</f>
        <v>4012.32</v>
      </c>
      <c r="E32" s="16">
        <f t="shared" si="21"/>
        <v>4097.34</v>
      </c>
      <c r="F32" s="53"/>
      <c r="G32" s="53"/>
    </row>
    <row r="33" spans="1:8" s="1" customFormat="1" x14ac:dyDescent="0.2">
      <c r="A33" s="39" t="s">
        <v>1</v>
      </c>
      <c r="B33" s="26"/>
      <c r="C33" s="26"/>
      <c r="D33" s="10">
        <f t="shared" ref="D33:E33" si="22">D31+D30+D24+D20+D12+D10+D32</f>
        <v>144104.06399999998</v>
      </c>
      <c r="E33" s="10">
        <f t="shared" si="22"/>
        <v>146998.66799999998</v>
      </c>
      <c r="F33" s="53">
        <f>D33+E33</f>
        <v>291102.73199999996</v>
      </c>
      <c r="G33" s="53">
        <f>F33/12</f>
        <v>24258.560999999998</v>
      </c>
      <c r="H33" s="1">
        <f>G33*5/100</f>
        <v>1212.92805</v>
      </c>
    </row>
    <row r="34" spans="1:8" s="12" customFormat="1" x14ac:dyDescent="0.2">
      <c r="A34" s="39" t="s">
        <v>0</v>
      </c>
      <c r="B34" s="26"/>
      <c r="C34" s="27"/>
      <c r="D34" s="48">
        <v>514.4</v>
      </c>
      <c r="E34" s="48">
        <v>525.29999999999995</v>
      </c>
      <c r="F34" s="53">
        <f>D34+E34</f>
        <v>1039.6999999999998</v>
      </c>
      <c r="G34" s="54"/>
      <c r="H34" s="12">
        <f>F34*70*80/100</f>
        <v>58223.19999999999</v>
      </c>
    </row>
    <row r="35" spans="1:8" s="2" customFormat="1" ht="25.5" customHeight="1" x14ac:dyDescent="0.2">
      <c r="A35" s="28" t="s">
        <v>24</v>
      </c>
      <c r="B35" s="27"/>
      <c r="C35" s="27"/>
      <c r="D35" s="11">
        <f t="shared" ref="D35:E35" si="23">D33/12/D34</f>
        <v>23.345007776049766</v>
      </c>
      <c r="E35" s="11">
        <f t="shared" si="23"/>
        <v>23.319796306872259</v>
      </c>
      <c r="F35" s="55"/>
      <c r="G35" s="55"/>
    </row>
    <row r="36" spans="1:8" s="2" customFormat="1" ht="15.75" customHeight="1" x14ac:dyDescent="0.2">
      <c r="A36" s="13"/>
      <c r="B36" s="17"/>
      <c r="C36" s="17"/>
      <c r="D36" s="14"/>
      <c r="E36" s="14"/>
    </row>
    <row r="37" spans="1:8" s="2" customFormat="1" ht="27" customHeight="1" x14ac:dyDescent="0.2">
      <c r="A37" s="4"/>
      <c r="B37" s="15"/>
      <c r="C37" s="42"/>
      <c r="D37" s="46"/>
      <c r="E37" s="46"/>
    </row>
    <row r="38" spans="1:8" s="1" customFormat="1" ht="24" customHeight="1" x14ac:dyDescent="0.2">
      <c r="A38" s="4"/>
      <c r="B38" s="15"/>
      <c r="C38" s="42"/>
      <c r="D38" s="46"/>
      <c r="E38" s="46"/>
    </row>
    <row r="39" spans="1:8" s="1" customFormat="1" x14ac:dyDescent="0.2">
      <c r="A39" s="4"/>
      <c r="B39" s="15"/>
      <c r="C39" s="42"/>
      <c r="D39" s="46"/>
      <c r="E39" s="46"/>
    </row>
    <row r="40" spans="1:8" s="1" customFormat="1" x14ac:dyDescent="0.2">
      <c r="A40" s="4"/>
      <c r="B40" s="15"/>
      <c r="C40" s="42"/>
      <c r="D40" s="46"/>
      <c r="E40" s="46"/>
    </row>
    <row r="41" spans="1:8" s="1" customFormat="1" x14ac:dyDescent="0.2">
      <c r="A41" s="4"/>
      <c r="B41" s="15"/>
      <c r="C41" s="42"/>
      <c r="D41" s="46"/>
      <c r="E41" s="46"/>
    </row>
    <row r="42" spans="1:8" s="1" customFormat="1" x14ac:dyDescent="0.2">
      <c r="A42" s="4"/>
      <c r="B42" s="15"/>
      <c r="C42" s="42"/>
      <c r="D42" s="46"/>
      <c r="E42" s="46"/>
    </row>
  </sheetData>
  <mergeCells count="3">
    <mergeCell ref="A7:A8"/>
    <mergeCell ref="B7:B8"/>
    <mergeCell ref="C7:C8"/>
  </mergeCells>
  <pageMargins left="0.23622047244094491" right="0.11811023622047245" top="0.23622047244094491" bottom="0.19685039370078741" header="0.31496062992125984" footer="0.31496062992125984"/>
  <pageSetup paperSize="9" scale="52" firstPageNumber="0" fitToWidth="4" orientation="landscape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2017-04-24T10:04:54Z</cp:lastPrinted>
  <dcterms:created xsi:type="dcterms:W3CDTF">2013-04-24T10:34:01Z</dcterms:created>
  <dcterms:modified xsi:type="dcterms:W3CDTF">2017-06-04T11:10:51Z</dcterms:modified>
</cp:coreProperties>
</file>